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CTA PUBLICA 2DO TRIM 2024\"/>
    </mc:Choice>
  </mc:AlternateContent>
  <xr:revisionPtr revIDLastSave="0" documentId="8_{5D0AA49A-6703-421F-B707-D559B195004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4" l="1"/>
  <c r="E40" i="4" l="1"/>
  <c r="D38" i="4"/>
  <c r="D37" i="4" s="1"/>
  <c r="C37" i="4"/>
  <c r="E37" i="4"/>
  <c r="F37" i="4"/>
  <c r="G37" i="4"/>
  <c r="B37" i="4"/>
  <c r="G33" i="4"/>
  <c r="G31" i="4" s="1"/>
  <c r="G34" i="4"/>
  <c r="G35" i="4"/>
  <c r="G32" i="4"/>
  <c r="D33" i="4"/>
  <c r="D34" i="4"/>
  <c r="D35" i="4"/>
  <c r="D32" i="4"/>
  <c r="D31" i="4"/>
  <c r="E31" i="4"/>
  <c r="F31" i="4"/>
  <c r="C31" i="4"/>
  <c r="B31" i="4"/>
  <c r="G23" i="4"/>
  <c r="G24" i="4"/>
  <c r="G25" i="4"/>
  <c r="G26" i="4"/>
  <c r="G27" i="4"/>
  <c r="G28" i="4"/>
  <c r="G29" i="4"/>
  <c r="G22" i="4"/>
  <c r="E21" i="4"/>
  <c r="F21" i="4"/>
  <c r="F40" i="4" s="1"/>
  <c r="D22" i="4"/>
  <c r="D23" i="4"/>
  <c r="D24" i="4"/>
  <c r="D25" i="4"/>
  <c r="D26" i="4"/>
  <c r="D27" i="4"/>
  <c r="D28" i="4"/>
  <c r="D21" i="4" s="1"/>
  <c r="D40" i="4" s="1"/>
  <c r="D29" i="4"/>
  <c r="C21" i="4"/>
  <c r="C40" i="4" s="1"/>
  <c r="B21" i="4"/>
  <c r="B40" i="4" s="1"/>
  <c r="G16" i="4"/>
  <c r="G6" i="4"/>
  <c r="G7" i="4"/>
  <c r="G8" i="4"/>
  <c r="G9" i="4"/>
  <c r="G10" i="4"/>
  <c r="G11" i="4"/>
  <c r="G12" i="4"/>
  <c r="G13" i="4"/>
  <c r="G14" i="4"/>
  <c r="G5" i="4"/>
  <c r="F16" i="4"/>
  <c r="E16" i="4"/>
  <c r="D16" i="4"/>
  <c r="D6" i="4"/>
  <c r="D7" i="4"/>
  <c r="D8" i="4"/>
  <c r="D9" i="4"/>
  <c r="D10" i="4"/>
  <c r="D11" i="4"/>
  <c r="D12" i="4"/>
  <c r="D13" i="4"/>
  <c r="D14" i="4"/>
  <c r="D5" i="4"/>
  <c r="C16" i="4"/>
  <c r="B16" i="4"/>
  <c r="G21" i="4" l="1"/>
  <c r="G40" i="4" s="1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<sst xmlns="http://schemas.openxmlformats.org/spreadsheetml/2006/main" count="62" uniqueCount="39">
  <si>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</si>
  <si>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</si>
  <si>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</si>
  <si>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</si>
  <si>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</si>
  <si>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</si>
  <si>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</si>
  <si>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</si>
  <si>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</si>
  <si>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</si>
  <si>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</si>
  <si>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</si>
  <si>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</si>
  <si>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</si>
  <si>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</si>
  <si>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</si>
  <si>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</si>
  <si>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</si>
  <si>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</si>
  <si>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</si>
  <si>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</si>
  <si>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</si>
  <si>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</si>
  <si>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</si>
  <si>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</si>
  <si>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</si>
  <si>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</si>
  <si>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</si>
  <si>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</si>
  <si>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</si>
  <si>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</si>
  <si>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</si>
  <si>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</si>
  <si>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</si>
  <si>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</si>
  <si>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</si>
  <si>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</si>
  <si>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</si>
  <si>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UNIVERSIDAD POLITECNICA DE JUVENTINO ROSAS
Estado Analítico de Ingresos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</si>
</sst>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7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9" fillId="2" borderId="4" xfId="8" quotePrefix="1" applyFont="1" applyFill="1" applyBorder="1" applyAlignment="1">
      <alignment horizontal="center" vertical="center" wrapText="1"/>
    </xf>
    <xf numFmtId="0" fontId="9" fillId="0" borderId="6" xfId="8" applyFont="1" applyBorder="1" applyAlignment="1" applyProtection="1">
      <alignment horizontal="left" vertical="top" indent="3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4" fillId="0" borderId="10" xfId="8" applyNumberFormat="1" applyFont="1" applyBorder="1" applyAlignment="1" applyProtection="1">
      <alignment vertical="top"/>
      <protection locked="0"/>
    </xf>
    <xf numFmtId="0" fontId="8" fillId="0" borderId="0" xfId="8" applyFont="1" applyAlignment="1">
      <alignment horizontal="left" vertical="top" wrapText="1"/>
    </xf>
    <xf numFmtId="0" fontId="9" fillId="0" borderId="6" xfId="8" applyFont="1" applyBorder="1" applyAlignment="1">
      <alignment horizontal="center" vertical="top" wrapText="1"/>
    </xf>
    <xf numFmtId="4" fontId="4" fillId="0" borderId="9" xfId="8" applyNumberFormat="1" applyFont="1" applyBorder="1" applyAlignment="1" applyProtection="1">
      <alignment vertical="top"/>
      <protection locked="0"/>
    </xf>
    <xf numFmtId="4" fontId="4" fillId="0" borderId="11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9" fillId="0" borderId="9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8" fillId="0" borderId="8" xfId="8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4" fontId="9" fillId="0" borderId="7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9" fillId="0" borderId="3" xfId="8" applyFont="1" applyBorder="1" applyAlignment="1">
      <alignment horizontal="left" vertical="top"/>
    </xf>
    <xf numFmtId="0" fontId="9" fillId="0" borderId="3" xfId="8" applyFont="1" applyBorder="1" applyAlignment="1">
      <alignment vertical="top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/>
    </xf>
    <xf numFmtId="0" fontId="9" fillId="2" borderId="11" xfId="8" applyFont="1" applyFill="1" applyBorder="1" applyAlignment="1">
      <alignment horizontal="center" vertical="center"/>
    </xf>
    <xf numFmtId="0" fontId="9" fillId="2" borderId="10" xfId="8" applyFont="1" applyFill="1" applyBorder="1" applyAlignment="1">
      <alignment horizontal="center" vertical="center"/>
    </xf>
    <xf numFmtId="0" fontId="4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 applyProtection="1">
      <alignment horizontal="left" vertical="top" wrapText="1" indent="1"/>
      <protection locked="0"/>
    </xf>
    <xf numFmtId="0" fontId="9" fillId="2" borderId="11" xfId="8" applyFont="1" applyFill="1" applyBorder="1" applyAlignment="1">
      <alignment horizontal="center" vertical="center" wrapText="1"/>
    </xf>
    <xf numFmtId="0" fontId="8" fillId="0" borderId="0" xfId="8" applyFont="1" applyAlignment="1">
      <alignment horizontal="left" vertical="top" wrapText="1" indent="1"/>
    </xf>
    <xf numFmtId="0" fontId="9" fillId="0" borderId="3" xfId="8" applyFont="1" applyBorder="1" applyAlignment="1">
      <alignment horizontal="left" vertical="top" wrapText="1"/>
    </xf>
    <xf numFmtId="4" fontId="4" fillId="0" borderId="14" xfId="8" applyNumberFormat="1" applyFont="1" applyBorder="1" applyAlignment="1" applyProtection="1">
      <alignment vertical="top"/>
      <protection locked="0"/>
    </xf>
    <xf numFmtId="4" fontId="9" fillId="0" borderId="3" xfId="8" applyNumberFormat="1" applyFont="1" applyBorder="1" applyAlignment="1" applyProtection="1">
      <alignment vertical="top"/>
      <protection locked="0"/>
    </xf>
    <xf numFmtId="4" fontId="4" fillId="0" borderId="4" xfId="8" applyNumberFormat="1" applyFont="1" applyBorder="1" applyAlignment="1" applyProtection="1">
      <alignment vertical="top"/>
      <protection locked="0"/>
    </xf>
    <xf numFmtId="4" fontId="4" fillId="0" borderId="13" xfId="8" applyNumberFormat="1" applyFont="1" applyBorder="1" applyAlignment="1" applyProtection="1">
      <alignment vertical="top"/>
      <protection locked="0"/>
    </xf>
    <xf numFmtId="0" fontId="9" fillId="2" borderId="9" xfId="8" quotePrefix="1" applyFont="1" applyFill="1" applyBorder="1" applyAlignment="1">
      <alignment horizontal="center" vertical="center" wrapText="1"/>
    </xf>
    <xf numFmtId="4" fontId="4" fillId="0" borderId="3" xfId="23" applyNumberFormat="1" applyFont="1" applyBorder="1" applyAlignment="1" applyProtection="1">
      <alignment vertical="top"/>
      <protection locked="0"/>
    </xf>
    <xf numFmtId="4" fontId="4" fillId="0" borderId="2" xfId="23" applyNumberFormat="1" applyFont="1" applyBorder="1" applyAlignment="1" applyProtection="1">
      <alignment vertical="top"/>
      <protection locked="0"/>
    </xf>
    <xf numFmtId="4" fontId="4" fillId="0" borderId="9" xfId="23" applyNumberFormat="1" applyFont="1" applyBorder="1" applyAlignment="1" applyProtection="1">
      <alignment vertical="top"/>
      <protection locked="0"/>
    </xf>
    <xf numFmtId="4" fontId="4" fillId="0" borderId="11" xfId="23" applyNumberFormat="1" applyFont="1" applyBorder="1" applyAlignment="1" applyProtection="1">
      <alignment vertical="top"/>
      <protection locked="0"/>
    </xf>
    <xf numFmtId="4" fontId="9" fillId="0" borderId="2" xfId="8" applyNumberFormat="1" applyFont="1" applyBorder="1" applyAlignment="1" applyProtection="1">
      <alignment vertical="top"/>
      <protection locked="0"/>
    </xf>
    <xf numFmtId="4" fontId="8" fillId="0" borderId="3" xfId="23" applyNumberFormat="1" applyFont="1" applyBorder="1" applyAlignment="1" applyProtection="1">
      <alignment vertical="top"/>
      <protection locked="0"/>
    </xf>
    <xf numFmtId="4" fontId="8" fillId="0" borderId="12" xfId="8" applyNumberFormat="1" applyFont="1" applyBorder="1" applyAlignment="1" applyProtection="1">
      <alignment vertical="top"/>
      <protection locked="0"/>
    </xf>
    <xf numFmtId="4" fontId="8" fillId="0" borderId="3" xfId="8" applyNumberFormat="1" applyFont="1" applyBorder="1" applyAlignment="1" applyProtection="1">
      <alignment vertical="top"/>
      <protection locked="0"/>
    </xf>
    <xf numFmtId="4" fontId="9" fillId="0" borderId="8" xfId="8" applyNumberFormat="1" applyFont="1" applyBorder="1" applyAlignment="1" applyProtection="1">
      <alignment vertical="top"/>
      <protection locked="0"/>
    </xf>
    <xf numFmtId="4" fontId="9" fillId="0" borderId="12" xfId="8" applyNumberFormat="1" applyFont="1" applyBorder="1" applyAlignment="1" applyProtection="1">
      <alignment vertical="top"/>
      <protection locked="0"/>
    </xf>
    <xf numFmtId="4" fontId="9" fillId="0" borderId="10" xfId="8" applyNumberFormat="1" applyFont="1" applyBorder="1" applyAlignment="1" applyProtection="1">
      <alignment vertical="top"/>
      <protection locked="0"/>
    </xf>
    <xf numFmtId="4" fontId="8" fillId="0" borderId="11" xfId="23" applyNumberFormat="1" applyFont="1" applyBorder="1" applyAlignment="1" applyProtection="1">
      <alignment vertical="top"/>
      <protection locked="0"/>
    </xf>
    <xf numFmtId="0" fontId="7" fillId="2" borderId="2" xfId="8" applyFont="1" applyFill="1" applyBorder="1" applyAlignment="1" applyProtection="1">
      <alignment horizontal="center" vertical="top" wrapText="1"/>
      <protection locked="0"/>
    </xf>
    <xf numFmtId="0" fontId="7" fillId="2" borderId="8" xfId="8" applyFont="1" applyFill="1" applyBorder="1" applyAlignment="1" applyProtection="1">
      <alignment horizontal="center" vertical="top"/>
      <protection locked="0"/>
    </xf>
    <xf numFmtId="0" fontId="7" fillId="2" borderId="1" xfId="8" applyFont="1" applyFill="1" applyBorder="1" applyAlignment="1" applyProtection="1">
      <alignment horizontal="center" vertical="top"/>
      <protection locked="0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 applyProtection="1">
      <alignment horizontal="center" vertical="center"/>
      <protection locked="0"/>
    </xf>
    <xf numFmtId="0" fontId="9" fillId="2" borderId="6" xfId="8" applyFont="1" applyFill="1" applyBorder="1" applyAlignment="1" applyProtection="1">
      <alignment horizontal="center" vertical="center"/>
      <protection locked="0"/>
    </xf>
    <xf numFmtId="0" fontId="9" fillId="2" borderId="7" xfId="8" applyFont="1" applyFill="1" applyBorder="1" applyAlignment="1" applyProtection="1">
      <alignment horizontal="center" vertical="center"/>
      <protection locked="0"/>
    </xf>
  </cellXfs>
  <cellStyles count="26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9" xr:uid="{A07F9C51-DF8C-4439-9F35-36AC0755E35A}"/>
    <cellStyle name="Millares 2 3" xfId="5" xr:uid="{00000000-0005-0000-0000-000004000000}"/>
    <cellStyle name="Millares 2 3 2" xfId="20" xr:uid="{FE235658-9F8E-4C86-BDE4-CAFB5FBDC2D5}"/>
    <cellStyle name="Millares 2 4" xfId="18" xr:uid="{03325234-0269-443A-B3EB-F5B703869916}"/>
    <cellStyle name="Millares 3" xfId="6" xr:uid="{00000000-0005-0000-0000-000005000000}"/>
    <cellStyle name="Millares 3 2" xfId="21" xr:uid="{FC9AF580-04C2-4E71-84AD-807B89707DA2}"/>
    <cellStyle name="Moneda 2" xfId="7" xr:uid="{00000000-0005-0000-0000-000006000000}"/>
    <cellStyle name="Moneda 2 2" xfId="22" xr:uid="{77607A63-FE7A-4EF2-901D-40CC5E1611D4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3" xr:uid="{ED872B84-4303-402E-969A-0526686DC71C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5" xr:uid="{917A92D9-A3CA-4213-9144-6582ABA8C04E}"/>
    <cellStyle name="Normal 6 3" xfId="24" xr:uid="{EFE4903E-0A66-4D95-BFA2-7212B4A65A24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showGridLines="0" tabSelected="1" zoomScaleNormal="100" workbookViewId="0">
      <selection activeCell="J12" sqref="J12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58" t="s">
        <v>38</v>
      </c>
      <c r="B1" s="59"/>
      <c r="C1" s="59"/>
      <c r="D1" s="59"/>
      <c r="E1" s="59"/>
      <c r="F1" s="59"/>
      <c r="G1" s="60"/>
    </row>
    <row r="2" spans="1:7" s="3" customFormat="1" x14ac:dyDescent="0.2">
      <c r="A2" s="33"/>
      <c r="B2" s="63" t="s">
        <v>0</v>
      </c>
      <c r="C2" s="64"/>
      <c r="D2" s="64"/>
      <c r="E2" s="64"/>
      <c r="F2" s="65"/>
      <c r="G2" s="61" t="s">
        <v>7</v>
      </c>
    </row>
    <row r="3" spans="1:7" s="1" customFormat="1" ht="24.95" customHeight="1" x14ac:dyDescent="0.2">
      <c r="A3" s="3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62"/>
    </row>
    <row r="4" spans="1:7" s="1" customFormat="1" x14ac:dyDescent="0.2">
      <c r="A4" s="35"/>
      <c r="B4" s="7" t="s">
        <v>8</v>
      </c>
      <c r="C4" s="8" t="s">
        <v>9</v>
      </c>
      <c r="D4" s="45" t="s">
        <v>10</v>
      </c>
      <c r="E4" s="8" t="s">
        <v>11</v>
      </c>
      <c r="F4" s="8" t="s">
        <v>12</v>
      </c>
      <c r="G4" s="45" t="s">
        <v>13</v>
      </c>
    </row>
    <row r="5" spans="1:7" x14ac:dyDescent="0.2">
      <c r="A5" s="36" t="s">
        <v>14</v>
      </c>
      <c r="B5" s="48">
        <v>0</v>
      </c>
      <c r="C5" s="47">
        <v>0</v>
      </c>
      <c r="D5" s="14">
        <f>+B5+C5</f>
        <v>0</v>
      </c>
      <c r="E5" s="48">
        <v>0</v>
      </c>
      <c r="F5" s="47">
        <v>0</v>
      </c>
      <c r="G5" s="14">
        <f>+F5-B5</f>
        <v>0</v>
      </c>
    </row>
    <row r="6" spans="1:7" x14ac:dyDescent="0.2">
      <c r="A6" s="37" t="s">
        <v>15</v>
      </c>
      <c r="B6" s="49">
        <v>0</v>
      </c>
      <c r="C6" s="46">
        <v>0</v>
      </c>
      <c r="D6" s="15">
        <f t="shared" ref="D6:D16" si="0">+B6+C6</f>
        <v>0</v>
      </c>
      <c r="E6" s="49">
        <v>0</v>
      </c>
      <c r="F6" s="46">
        <v>0</v>
      </c>
      <c r="G6" s="15">
        <f t="shared" ref="G6:G14" si="1">+F6-B6</f>
        <v>0</v>
      </c>
    </row>
    <row r="7" spans="1:7" x14ac:dyDescent="0.2">
      <c r="A7" s="36" t="s">
        <v>16</v>
      </c>
      <c r="B7" s="49">
        <v>0</v>
      </c>
      <c r="C7" s="46">
        <v>0</v>
      </c>
      <c r="D7" s="15">
        <f t="shared" si="0"/>
        <v>0</v>
      </c>
      <c r="E7" s="49">
        <v>0</v>
      </c>
      <c r="F7" s="46">
        <v>0</v>
      </c>
      <c r="G7" s="15">
        <f t="shared" si="1"/>
        <v>0</v>
      </c>
    </row>
    <row r="8" spans="1:7" x14ac:dyDescent="0.2">
      <c r="A8" s="36" t="s">
        <v>17</v>
      </c>
      <c r="B8" s="49">
        <v>0</v>
      </c>
      <c r="C8" s="46">
        <v>0</v>
      </c>
      <c r="D8" s="15">
        <f t="shared" si="0"/>
        <v>0</v>
      </c>
      <c r="E8" s="49">
        <v>0</v>
      </c>
      <c r="F8" s="46">
        <v>0</v>
      </c>
      <c r="G8" s="15">
        <f t="shared" si="1"/>
        <v>0</v>
      </c>
    </row>
    <row r="9" spans="1:7" x14ac:dyDescent="0.2">
      <c r="A9" s="36" t="s">
        <v>18</v>
      </c>
      <c r="B9" s="49">
        <v>0</v>
      </c>
      <c r="C9" s="46">
        <v>0</v>
      </c>
      <c r="D9" s="15">
        <f t="shared" si="0"/>
        <v>0</v>
      </c>
      <c r="E9" s="49">
        <v>0</v>
      </c>
      <c r="F9" s="46">
        <v>0</v>
      </c>
      <c r="G9" s="15">
        <f t="shared" si="1"/>
        <v>0</v>
      </c>
    </row>
    <row r="10" spans="1:7" x14ac:dyDescent="0.2">
      <c r="A10" s="37" t="s">
        <v>19</v>
      </c>
      <c r="B10" s="49">
        <v>0</v>
      </c>
      <c r="C10" s="46">
        <v>0</v>
      </c>
      <c r="D10" s="15">
        <f t="shared" si="0"/>
        <v>0</v>
      </c>
      <c r="E10" s="49">
        <v>0</v>
      </c>
      <c r="F10" s="46">
        <v>0</v>
      </c>
      <c r="G10" s="15">
        <f t="shared" si="1"/>
        <v>0</v>
      </c>
    </row>
    <row r="11" spans="1:7" x14ac:dyDescent="0.2">
      <c r="A11" s="36" t="s">
        <v>20</v>
      </c>
      <c r="B11" s="49">
        <v>8355110</v>
      </c>
      <c r="C11" s="46">
        <v>5490181.2000000002</v>
      </c>
      <c r="D11" s="15">
        <f t="shared" si="0"/>
        <v>13845291.199999999</v>
      </c>
      <c r="E11" s="49">
        <v>4688473.26</v>
      </c>
      <c r="F11" s="46">
        <v>4688473.26</v>
      </c>
      <c r="G11" s="15">
        <f t="shared" si="1"/>
        <v>-3666636.74</v>
      </c>
    </row>
    <row r="12" spans="1:7" ht="22.5" x14ac:dyDescent="0.2">
      <c r="A12" s="36" t="s">
        <v>21</v>
      </c>
      <c r="B12" s="49">
        <v>16678801</v>
      </c>
      <c r="C12" s="46">
        <v>21846686.280000001</v>
      </c>
      <c r="D12" s="15">
        <f t="shared" si="0"/>
        <v>38525487.280000001</v>
      </c>
      <c r="E12" s="49">
        <v>20539421.059999999</v>
      </c>
      <c r="F12" s="46">
        <v>20539421.059999999</v>
      </c>
      <c r="G12" s="15">
        <f t="shared" si="1"/>
        <v>3860620.0599999987</v>
      </c>
    </row>
    <row r="13" spans="1:7" ht="22.5" x14ac:dyDescent="0.2">
      <c r="A13" s="36" t="s">
        <v>22</v>
      </c>
      <c r="B13" s="49">
        <v>33354504.719999999</v>
      </c>
      <c r="C13" s="46">
        <v>318954.21000000002</v>
      </c>
      <c r="D13" s="15">
        <f t="shared" si="0"/>
        <v>33673458.93</v>
      </c>
      <c r="E13" s="49">
        <v>24120261.550000001</v>
      </c>
      <c r="F13" s="46">
        <v>24120261.550000001</v>
      </c>
      <c r="G13" s="15">
        <f t="shared" si="1"/>
        <v>-9234243.1699999981</v>
      </c>
    </row>
    <row r="14" spans="1:7" x14ac:dyDescent="0.2">
      <c r="A14" s="36" t="s">
        <v>23</v>
      </c>
      <c r="B14" s="49">
        <v>0</v>
      </c>
      <c r="C14" s="46">
        <v>0</v>
      </c>
      <c r="D14" s="15">
        <f t="shared" si="0"/>
        <v>0</v>
      </c>
      <c r="E14" s="49">
        <v>0</v>
      </c>
      <c r="F14" s="46">
        <v>0</v>
      </c>
      <c r="G14" s="15">
        <f t="shared" si="1"/>
        <v>0</v>
      </c>
    </row>
    <row r="15" spans="1:7" x14ac:dyDescent="0.2">
      <c r="B15" s="11"/>
      <c r="C15" s="44"/>
      <c r="D15" s="15"/>
      <c r="E15" s="41"/>
      <c r="F15" s="44"/>
      <c r="G15" s="11"/>
    </row>
    <row r="16" spans="1:7" x14ac:dyDescent="0.2">
      <c r="A16" s="9" t="s">
        <v>24</v>
      </c>
      <c r="B16" s="16">
        <f>SUM(B5:B14)</f>
        <v>58388415.719999999</v>
      </c>
      <c r="C16" s="16">
        <f>SUM(C5:C14)</f>
        <v>27655821.690000001</v>
      </c>
      <c r="D16" s="43">
        <f t="shared" si="0"/>
        <v>86044237.409999996</v>
      </c>
      <c r="E16" s="16">
        <f>SUM(E5:E14)</f>
        <v>49348155.870000005</v>
      </c>
      <c r="F16" s="16">
        <f>SUM(F5:F14)</f>
        <v>49348155.870000005</v>
      </c>
      <c r="G16" s="10">
        <f>+F16-B16</f>
        <v>-9040259.849999994</v>
      </c>
    </row>
    <row r="17" spans="1:7" x14ac:dyDescent="0.2">
      <c r="A17" s="21"/>
      <c r="B17" s="22"/>
      <c r="C17" s="22"/>
      <c r="D17" s="25"/>
      <c r="E17" s="23" t="s">
        <v>25</v>
      </c>
      <c r="F17" s="26"/>
      <c r="G17" s="20">
        <f>IF(G16&gt;0, G16,0)</f>
        <v>0</v>
      </c>
    </row>
    <row r="18" spans="1:7" ht="10.5" customHeight="1" x14ac:dyDescent="0.2">
      <c r="A18" s="31"/>
      <c r="B18" s="63" t="s">
        <v>0</v>
      </c>
      <c r="C18" s="64"/>
      <c r="D18" s="64"/>
      <c r="E18" s="64"/>
      <c r="F18" s="65"/>
      <c r="G18" s="61" t="s">
        <v>7</v>
      </c>
    </row>
    <row r="19" spans="1:7" ht="22.5" x14ac:dyDescent="0.2">
      <c r="A19" s="38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62"/>
    </row>
    <row r="20" spans="1:7" x14ac:dyDescent="0.2">
      <c r="A20" s="32"/>
      <c r="B20" s="7" t="s">
        <v>8</v>
      </c>
      <c r="C20" s="8" t="s">
        <v>9</v>
      </c>
      <c r="D20" s="45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9" t="s">
        <v>27</v>
      </c>
      <c r="B21" s="17">
        <f>+B22+B23+B24+B25+B26+B27+B28+B29</f>
        <v>16678801</v>
      </c>
      <c r="C21" s="50">
        <f>+C22+C23+C24+C25+C26+C27+C28+C29</f>
        <v>21846686.280000001</v>
      </c>
      <c r="D21" s="17">
        <f t="shared" ref="D21:G21" si="2">+D22+D23+D24+D25+D26+D27+D28+D29</f>
        <v>38525487.280000001</v>
      </c>
      <c r="E21" s="54">
        <f t="shared" si="2"/>
        <v>20539421.059999999</v>
      </c>
      <c r="F21" s="50">
        <f t="shared" si="2"/>
        <v>20539421.059999999</v>
      </c>
      <c r="G21" s="17">
        <f t="shared" si="2"/>
        <v>3860620.0599999987</v>
      </c>
    </row>
    <row r="22" spans="1:7" x14ac:dyDescent="0.2">
      <c r="A22" s="39" t="s">
        <v>14</v>
      </c>
      <c r="B22" s="57">
        <v>0</v>
      </c>
      <c r="C22" s="51">
        <v>0</v>
      </c>
      <c r="D22" s="18">
        <f t="shared" ref="D22:D29" si="3">+B22+C22</f>
        <v>0</v>
      </c>
      <c r="E22" s="57">
        <v>0</v>
      </c>
      <c r="F22" s="57">
        <v>0</v>
      </c>
      <c r="G22" s="18">
        <f>+F22-B22</f>
        <v>0</v>
      </c>
    </row>
    <row r="23" spans="1:7" x14ac:dyDescent="0.2">
      <c r="A23" s="39" t="s">
        <v>15</v>
      </c>
      <c r="B23" s="57">
        <v>0</v>
      </c>
      <c r="C23" s="51">
        <v>0</v>
      </c>
      <c r="D23" s="18">
        <f t="shared" si="3"/>
        <v>0</v>
      </c>
      <c r="E23" s="57">
        <v>0</v>
      </c>
      <c r="F23" s="57">
        <v>0</v>
      </c>
      <c r="G23" s="18">
        <f t="shared" ref="G23:G29" si="4">+F23-B23</f>
        <v>0</v>
      </c>
    </row>
    <row r="24" spans="1:7" x14ac:dyDescent="0.2">
      <c r="A24" s="39" t="s">
        <v>16</v>
      </c>
      <c r="B24" s="57">
        <v>0</v>
      </c>
      <c r="C24" s="51">
        <v>0</v>
      </c>
      <c r="D24" s="18">
        <f t="shared" si="3"/>
        <v>0</v>
      </c>
      <c r="E24" s="57">
        <v>0</v>
      </c>
      <c r="F24" s="57">
        <v>0</v>
      </c>
      <c r="G24" s="18">
        <f t="shared" si="4"/>
        <v>0</v>
      </c>
    </row>
    <row r="25" spans="1:7" x14ac:dyDescent="0.2">
      <c r="A25" s="39" t="s">
        <v>17</v>
      </c>
      <c r="B25" s="57">
        <v>0</v>
      </c>
      <c r="C25" s="51">
        <v>0</v>
      </c>
      <c r="D25" s="18">
        <f t="shared" si="3"/>
        <v>0</v>
      </c>
      <c r="E25" s="57">
        <v>0</v>
      </c>
      <c r="F25" s="57">
        <v>0</v>
      </c>
      <c r="G25" s="18">
        <f t="shared" si="4"/>
        <v>0</v>
      </c>
    </row>
    <row r="26" spans="1:7" x14ac:dyDescent="0.2">
      <c r="A26" s="39" t="s">
        <v>28</v>
      </c>
      <c r="B26" s="57">
        <v>0</v>
      </c>
      <c r="C26" s="51">
        <v>0</v>
      </c>
      <c r="D26" s="18">
        <f t="shared" si="3"/>
        <v>0</v>
      </c>
      <c r="E26" s="57">
        <v>0</v>
      </c>
      <c r="F26" s="57">
        <v>0</v>
      </c>
      <c r="G26" s="18">
        <f t="shared" si="4"/>
        <v>0</v>
      </c>
    </row>
    <row r="27" spans="1:7" x14ac:dyDescent="0.2">
      <c r="A27" s="39" t="s">
        <v>29</v>
      </c>
      <c r="B27" s="57">
        <v>0</v>
      </c>
      <c r="C27" s="51">
        <v>0</v>
      </c>
      <c r="D27" s="18">
        <f t="shared" si="3"/>
        <v>0</v>
      </c>
      <c r="E27" s="57">
        <v>0</v>
      </c>
      <c r="F27" s="57">
        <v>0</v>
      </c>
      <c r="G27" s="18">
        <f t="shared" si="4"/>
        <v>0</v>
      </c>
    </row>
    <row r="28" spans="1:7" ht="22.5" x14ac:dyDescent="0.2">
      <c r="A28" s="39" t="s">
        <v>30</v>
      </c>
      <c r="B28" s="49">
        <v>16678801</v>
      </c>
      <c r="C28" s="46">
        <v>21846686.280000001</v>
      </c>
      <c r="D28" s="18">
        <f t="shared" si="3"/>
        <v>38525487.280000001</v>
      </c>
      <c r="E28" s="49">
        <v>20539421.059999999</v>
      </c>
      <c r="F28" s="46">
        <v>20539421.059999999</v>
      </c>
      <c r="G28" s="18">
        <f t="shared" si="4"/>
        <v>3860620.0599999987</v>
      </c>
    </row>
    <row r="29" spans="1:7" ht="22.5" x14ac:dyDescent="0.2">
      <c r="A29" s="39" t="s">
        <v>22</v>
      </c>
      <c r="B29" s="57">
        <v>0</v>
      </c>
      <c r="C29" s="51">
        <v>0</v>
      </c>
      <c r="D29" s="18">
        <f t="shared" si="3"/>
        <v>0</v>
      </c>
      <c r="E29" s="57">
        <v>0</v>
      </c>
      <c r="F29" s="57">
        <v>0</v>
      </c>
      <c r="G29" s="18">
        <f t="shared" si="4"/>
        <v>0</v>
      </c>
    </row>
    <row r="30" spans="1:7" x14ac:dyDescent="0.2">
      <c r="A30" s="39"/>
      <c r="B30" s="18"/>
      <c r="C30" s="53"/>
      <c r="D30" s="18"/>
      <c r="E30" s="52"/>
      <c r="F30" s="18"/>
      <c r="G30" s="18"/>
    </row>
    <row r="31" spans="1:7" ht="33.75" x14ac:dyDescent="0.2">
      <c r="A31" s="40" t="s">
        <v>37</v>
      </c>
      <c r="B31" s="19">
        <f>SUM(B32:B35)</f>
        <v>41709614.719999999</v>
      </c>
      <c r="C31" s="19">
        <f>SUM(C32:C35)</f>
        <v>5809135.4100000001</v>
      </c>
      <c r="D31" s="19">
        <f t="shared" ref="D31:G31" si="5">SUM(D32:D35)</f>
        <v>47518750.129999995</v>
      </c>
      <c r="E31" s="19">
        <f t="shared" si="5"/>
        <v>28808734.810000002</v>
      </c>
      <c r="F31" s="19">
        <f t="shared" si="5"/>
        <v>28808734.810000002</v>
      </c>
      <c r="G31" s="19">
        <f t="shared" si="5"/>
        <v>-12900879.909999998</v>
      </c>
    </row>
    <row r="32" spans="1:7" x14ac:dyDescent="0.2">
      <c r="A32" s="39" t="s">
        <v>15</v>
      </c>
      <c r="B32" s="57">
        <v>0</v>
      </c>
      <c r="C32" s="57">
        <v>0</v>
      </c>
      <c r="D32" s="18">
        <f>+B32+C32</f>
        <v>0</v>
      </c>
      <c r="E32" s="57">
        <v>0</v>
      </c>
      <c r="F32" s="57">
        <v>0</v>
      </c>
      <c r="G32" s="18">
        <f>+F32-B32</f>
        <v>0</v>
      </c>
    </row>
    <row r="33" spans="1:7" x14ac:dyDescent="0.2">
      <c r="A33" s="39" t="s">
        <v>31</v>
      </c>
      <c r="B33" s="57">
        <v>0</v>
      </c>
      <c r="C33" s="57">
        <v>0</v>
      </c>
      <c r="D33" s="18">
        <f t="shared" ref="D33:D35" si="6">+B33+C33</f>
        <v>0</v>
      </c>
      <c r="E33" s="57">
        <v>0</v>
      </c>
      <c r="F33" s="57">
        <v>0</v>
      </c>
      <c r="G33" s="18">
        <f t="shared" ref="G33:G35" si="7">+F33-B33</f>
        <v>0</v>
      </c>
    </row>
    <row r="34" spans="1:7" ht="22.5" x14ac:dyDescent="0.2">
      <c r="A34" s="39" t="s">
        <v>32</v>
      </c>
      <c r="B34" s="57">
        <v>8355110</v>
      </c>
      <c r="C34" s="57">
        <v>5490181.2000000002</v>
      </c>
      <c r="D34" s="18">
        <f t="shared" si="6"/>
        <v>13845291.199999999</v>
      </c>
      <c r="E34" s="57">
        <v>4688473.26</v>
      </c>
      <c r="F34" s="57">
        <v>4688473.26</v>
      </c>
      <c r="G34" s="18">
        <f t="shared" si="7"/>
        <v>-3666636.74</v>
      </c>
    </row>
    <row r="35" spans="1:7" ht="22.5" x14ac:dyDescent="0.2">
      <c r="A35" s="39" t="s">
        <v>22</v>
      </c>
      <c r="B35" s="57">
        <v>33354504.719999999</v>
      </c>
      <c r="C35" s="57">
        <v>318954.21000000002</v>
      </c>
      <c r="D35" s="18">
        <f t="shared" si="6"/>
        <v>33673458.93</v>
      </c>
      <c r="E35" s="57">
        <v>24120261.550000001</v>
      </c>
      <c r="F35" s="57">
        <v>24120261.550000001</v>
      </c>
      <c r="G35" s="18">
        <f t="shared" si="7"/>
        <v>-9234243.1699999981</v>
      </c>
    </row>
    <row r="36" spans="1:7" x14ac:dyDescent="0.2">
      <c r="A36" s="12"/>
      <c r="B36" s="18"/>
      <c r="C36" s="53"/>
      <c r="D36" s="18"/>
      <c r="E36" s="52"/>
      <c r="F36" s="18"/>
      <c r="G36" s="18"/>
    </row>
    <row r="37" spans="1:7" x14ac:dyDescent="0.2">
      <c r="A37" s="30" t="s">
        <v>33</v>
      </c>
      <c r="B37" s="19">
        <f>+B38</f>
        <v>0</v>
      </c>
      <c r="C37" s="19">
        <f t="shared" ref="C37:G37" si="8">+C38</f>
        <v>0</v>
      </c>
      <c r="D37" s="19">
        <f t="shared" si="8"/>
        <v>0</v>
      </c>
      <c r="E37" s="19">
        <f t="shared" si="8"/>
        <v>0</v>
      </c>
      <c r="F37" s="19">
        <f t="shared" si="8"/>
        <v>0</v>
      </c>
      <c r="G37" s="19">
        <f t="shared" si="8"/>
        <v>0</v>
      </c>
    </row>
    <row r="38" spans="1:7" x14ac:dyDescent="0.2">
      <c r="A38" s="39" t="s">
        <v>23</v>
      </c>
      <c r="B38" s="57">
        <v>0</v>
      </c>
      <c r="C38" s="57">
        <v>0</v>
      </c>
      <c r="D38" s="19">
        <f>+B38+C38</f>
        <v>0</v>
      </c>
      <c r="E38" s="52">
        <v>0</v>
      </c>
      <c r="F38" s="57">
        <v>0</v>
      </c>
      <c r="G38" s="57">
        <v>0</v>
      </c>
    </row>
    <row r="39" spans="1:7" x14ac:dyDescent="0.2">
      <c r="A39" s="39"/>
      <c r="B39" s="19"/>
      <c r="C39" s="42"/>
      <c r="D39" s="56"/>
      <c r="E39" s="55"/>
      <c r="F39" s="19"/>
      <c r="G39" s="56"/>
    </row>
    <row r="40" spans="1:7" x14ac:dyDescent="0.2">
      <c r="A40" s="13" t="s">
        <v>24</v>
      </c>
      <c r="B40" s="16">
        <f>SUM(B37+B31+B21)</f>
        <v>58388415.719999999</v>
      </c>
      <c r="C40" s="16">
        <f>SUM(C37+C31+C21)</f>
        <v>27655821.690000001</v>
      </c>
      <c r="D40" s="16">
        <f t="shared" ref="D40:G40" si="9">SUM(D37+D31+D21)</f>
        <v>86044237.409999996</v>
      </c>
      <c r="E40" s="16">
        <f t="shared" si="9"/>
        <v>49348155.870000005</v>
      </c>
      <c r="F40" s="16">
        <f t="shared" si="9"/>
        <v>49348155.870000005</v>
      </c>
      <c r="G40" s="16">
        <f t="shared" si="9"/>
        <v>-9040259.8499999996</v>
      </c>
    </row>
    <row r="41" spans="1:7" x14ac:dyDescent="0.2">
      <c r="A41" s="21"/>
      <c r="B41" s="22"/>
      <c r="C41" s="22"/>
      <c r="D41" s="22"/>
      <c r="E41" s="23" t="s">
        <v>25</v>
      </c>
      <c r="F41" s="24"/>
      <c r="G41" s="20">
        <v>0</v>
      </c>
    </row>
    <row r="43" spans="1:7" ht="22.5" x14ac:dyDescent="0.2">
      <c r="A43" s="27" t="s">
        <v>34</v>
      </c>
    </row>
    <row r="44" spans="1:7" x14ac:dyDescent="0.2">
      <c r="A44" s="28" t="s">
        <v>35</v>
      </c>
    </row>
    <row r="45" spans="1:7" x14ac:dyDescent="0.2">
      <c r="A45" s="28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Offce RecFinancieros1</cp:lastModifiedBy>
  <cp:revision/>
  <dcterms:created xsi:type="dcterms:W3CDTF">2012-12-11T20:48:19Z</dcterms:created>
  <dcterms:modified xsi:type="dcterms:W3CDTF">2024-08-08T17:31:11Z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